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회계서류\결산서\2019년 결산서\"/>
    </mc:Choice>
  </mc:AlternateContent>
  <bookViews>
    <workbookView xWindow="0" yWindow="0" windowWidth="12600" windowHeight="7770"/>
  </bookViews>
  <sheets>
    <sheet name="결산총괄표" sheetId="2" r:id="rId1"/>
    <sheet name="Sheet1" sheetId="1" r:id="rId2"/>
  </sheets>
  <definedNames>
    <definedName name="_xlnm.Print_Area" localSheetId="0">결산총괄표!$A$1:$J$37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J4" i="2"/>
  <c r="I13" i="2"/>
  <c r="J13" i="2"/>
  <c r="H13" i="2"/>
  <c r="E6" i="2" l="1"/>
  <c r="E7" i="2"/>
  <c r="E8" i="2"/>
  <c r="E9" i="2"/>
  <c r="E10" i="2"/>
  <c r="E11" i="2"/>
  <c r="I30" i="2" l="1"/>
  <c r="H30" i="2"/>
  <c r="D30" i="2"/>
  <c r="C30" i="2"/>
  <c r="E34" i="2"/>
  <c r="I22" i="2"/>
  <c r="J25" i="2" l="1"/>
  <c r="E26" i="2"/>
  <c r="E25" i="2"/>
  <c r="H5" i="2"/>
  <c r="D5" i="2"/>
  <c r="C5" i="2"/>
  <c r="J37" i="2"/>
  <c r="J36" i="2"/>
  <c r="J35" i="2"/>
  <c r="J34" i="2"/>
  <c r="J33" i="2"/>
  <c r="E33" i="2"/>
  <c r="J32" i="2"/>
  <c r="E32" i="2"/>
  <c r="J31" i="2"/>
  <c r="E31" i="2"/>
  <c r="E30" i="2" s="1"/>
  <c r="J29" i="2"/>
  <c r="E29" i="2"/>
  <c r="J28" i="2"/>
  <c r="E28" i="2"/>
  <c r="J27" i="2"/>
  <c r="J26" i="2"/>
  <c r="J24" i="2"/>
  <c r="E24" i="2"/>
  <c r="J23" i="2"/>
  <c r="J22" i="2" s="1"/>
  <c r="E23" i="2"/>
  <c r="H22" i="2"/>
  <c r="D22" i="2"/>
  <c r="C22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D13" i="2"/>
  <c r="C13" i="2"/>
  <c r="J12" i="2"/>
  <c r="J11" i="2"/>
  <c r="J10" i="2"/>
  <c r="J9" i="2"/>
  <c r="J8" i="2"/>
  <c r="J7" i="2"/>
  <c r="J6" i="2"/>
  <c r="H4" i="2" l="1"/>
  <c r="J30" i="2"/>
  <c r="C4" i="2"/>
  <c r="D4" i="2"/>
  <c r="J21" i="2"/>
  <c r="E5" i="2"/>
  <c r="I5" i="2"/>
  <c r="J5" i="2"/>
  <c r="E22" i="2"/>
  <c r="E13" i="2"/>
  <c r="E4" i="2" l="1"/>
</calcChain>
</file>

<file path=xl/sharedStrings.xml><?xml version="1.0" encoding="utf-8"?>
<sst xmlns="http://schemas.openxmlformats.org/spreadsheetml/2006/main" count="78" uniqueCount="41">
  <si>
    <t>세입</t>
    <phoneticPr fontId="3" type="noConversion"/>
  </si>
  <si>
    <t>세출</t>
    <phoneticPr fontId="3" type="noConversion"/>
  </si>
  <si>
    <t>사업</t>
    <phoneticPr fontId="3" type="noConversion"/>
  </si>
  <si>
    <t>항</t>
    <phoneticPr fontId="3" type="noConversion"/>
  </si>
  <si>
    <t>예산액</t>
    <phoneticPr fontId="3" type="noConversion"/>
  </si>
  <si>
    <t>결산액</t>
    <phoneticPr fontId="3" type="noConversion"/>
  </si>
  <si>
    <t>증감액</t>
    <phoneticPr fontId="3" type="noConversion"/>
  </si>
  <si>
    <t>총 수입 합계</t>
  </si>
  <si>
    <t>총 지출 합계</t>
  </si>
  <si>
    <t>복지관 수입 합계</t>
  </si>
  <si>
    <t>복지관 지출 합계</t>
    <phoneticPr fontId="3" type="noConversion"/>
  </si>
  <si>
    <t>복지관</t>
    <phoneticPr fontId="3" type="noConversion"/>
  </si>
  <si>
    <t>복지관</t>
    <phoneticPr fontId="3" type="noConversion"/>
  </si>
  <si>
    <t>주간보호 수입 합계</t>
    <phoneticPr fontId="3" type="noConversion"/>
  </si>
  <si>
    <t>주간보호 지출 합계</t>
    <phoneticPr fontId="3" type="noConversion"/>
  </si>
  <si>
    <t>주간보호</t>
    <phoneticPr fontId="3" type="noConversion"/>
  </si>
  <si>
    <t>이월금</t>
    <phoneticPr fontId="3" type="noConversion"/>
  </si>
  <si>
    <t>아동바우처 수입 합계</t>
    <phoneticPr fontId="3" type="noConversion"/>
  </si>
  <si>
    <t>아동바우처 지출 합계</t>
    <phoneticPr fontId="3" type="noConversion"/>
  </si>
  <si>
    <t>아동바우처</t>
    <phoneticPr fontId="3" type="noConversion"/>
  </si>
  <si>
    <t>아동바우처</t>
    <phoneticPr fontId="3" type="noConversion"/>
  </si>
  <si>
    <t>활동보조 수입 합계</t>
    <phoneticPr fontId="3" type="noConversion"/>
  </si>
  <si>
    <t>활동보조 지출 합계</t>
    <phoneticPr fontId="3" type="noConversion"/>
  </si>
  <si>
    <t>활동보조</t>
    <phoneticPr fontId="3" type="noConversion"/>
  </si>
  <si>
    <t>사업수입</t>
  </si>
  <si>
    <t>보조금수입</t>
  </si>
  <si>
    <t>후원금수입</t>
  </si>
  <si>
    <t>전입금</t>
  </si>
  <si>
    <t>이월금</t>
  </si>
  <si>
    <t>잡수입</t>
  </si>
  <si>
    <t>인건비</t>
  </si>
  <si>
    <t>업무추진비</t>
  </si>
  <si>
    <t>운영비</t>
  </si>
  <si>
    <t>시설비</t>
  </si>
  <si>
    <t>사업비</t>
  </si>
  <si>
    <t>잡지출</t>
  </si>
  <si>
    <t>예비비 및 기타</t>
  </si>
  <si>
    <t>과년도지출</t>
  </si>
  <si>
    <t>보조금</t>
    <phoneticPr fontId="3" type="noConversion"/>
  </si>
  <si>
    <t>2019년 결산총괄표</t>
    <phoneticPr fontId="3" type="noConversion"/>
  </si>
  <si>
    <t>잡수입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</si>
</sst>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2" borderId="13" xfId="1" applyFont="1" applyFill="1" applyBorder="1" applyAlignment="1">
      <alignment horizontal="center" vertical="center"/>
    </xf>
    <xf numFmtId="41" fontId="4" fillId="2" borderId="15" xfId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0" fillId="0" borderId="17" xfId="1" applyFont="1" applyBorder="1" applyAlignment="1">
      <alignment horizontal="right" vertical="center"/>
    </xf>
    <xf numFmtId="41" fontId="5" fillId="0" borderId="17" xfId="1" applyFont="1" applyBorder="1" applyAlignment="1">
      <alignment horizontal="right" vertical="center"/>
    </xf>
    <xf numFmtId="41" fontId="0" fillId="0" borderId="17" xfId="1" applyFont="1" applyBorder="1">
      <alignment vertical="center"/>
    </xf>
    <xf numFmtId="41" fontId="0" fillId="0" borderId="18" xfId="1" applyFont="1" applyBorder="1">
      <alignment vertical="center"/>
    </xf>
    <xf numFmtId="41" fontId="4" fillId="2" borderId="17" xfId="1" applyFont="1" applyFill="1" applyBorder="1">
      <alignment vertical="center"/>
    </xf>
    <xf numFmtId="0" fontId="0" fillId="0" borderId="17" xfId="0" applyFill="1" applyBorder="1" applyAlignment="1">
      <alignment vertical="center"/>
    </xf>
    <xf numFmtId="41" fontId="5" fillId="0" borderId="17" xfId="1" applyFont="1" applyFill="1" applyBorder="1" applyAlignment="1">
      <alignment horizontal="right" vertical="center"/>
    </xf>
    <xf numFmtId="41" fontId="0" fillId="0" borderId="15" xfId="1" applyFont="1" applyBorder="1">
      <alignment vertical="center"/>
    </xf>
    <xf numFmtId="41" fontId="0" fillId="0" borderId="17" xfId="1" applyFont="1" applyFill="1" applyBorder="1">
      <alignment vertical="center"/>
    </xf>
    <xf numFmtId="0" fontId="0" fillId="0" borderId="0" xfId="0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0" fillId="0" borderId="17" xfId="0" applyBorder="1">
      <alignment vertical="center"/>
    </xf>
    <xf numFmtId="41" fontId="0" fillId="0" borderId="18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41" fontId="0" fillId="0" borderId="0" xfId="1" applyFont="1" applyFill="1" applyBorder="1">
      <alignment vertical="center"/>
    </xf>
    <xf numFmtId="41" fontId="0" fillId="0" borderId="0" xfId="0" applyNumberFormat="1" applyFill="1" applyBorder="1">
      <alignment vertical="center"/>
    </xf>
    <xf numFmtId="41" fontId="4" fillId="3" borderId="13" xfId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 vertical="center" wrapText="1"/>
    </xf>
    <xf numFmtId="3" fontId="6" fillId="4" borderId="21" xfId="0" applyNumberFormat="1" applyFont="1" applyFill="1" applyBorder="1" applyAlignment="1">
      <alignment horizontal="righ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3" fontId="6" fillId="5" borderId="22" xfId="0" applyNumberFormat="1" applyFont="1" applyFill="1" applyBorder="1" applyAlignment="1">
      <alignment horizontal="right" vertical="center" wrapText="1"/>
    </xf>
    <xf numFmtId="3" fontId="6" fillId="4" borderId="22" xfId="0" applyNumberFormat="1" applyFont="1" applyFill="1" applyBorder="1" applyAlignment="1">
      <alignment horizontal="right" vertical="center" wrapText="1"/>
    </xf>
    <xf numFmtId="0" fontId="6" fillId="4" borderId="22" xfId="0" applyFont="1" applyFill="1" applyBorder="1" applyAlignment="1">
      <alignment horizontal="right" vertical="center" wrapText="1"/>
    </xf>
    <xf numFmtId="0" fontId="6" fillId="5" borderId="22" xfId="0" applyFont="1" applyFill="1" applyBorder="1" applyAlignment="1">
      <alignment horizontal="right" vertical="center" wrapText="1"/>
    </xf>
    <xf numFmtId="41" fontId="6" fillId="5" borderId="22" xfId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0" fillId="0" borderId="19" xfId="1" applyFont="1" applyBorder="1" applyAlignment="1">
      <alignment horizontal="center" vertical="center"/>
    </xf>
    <xf numFmtId="41" fontId="0" fillId="0" borderId="20" xfId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1" fontId="4" fillId="2" borderId="14" xfId="1" applyFont="1" applyFill="1" applyBorder="1" applyAlignment="1">
      <alignment horizontal="center" vertical="center"/>
    </xf>
    <xf numFmtId="41" fontId="4" fillId="2" borderId="1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1" fontId="4" fillId="3" borderId="14" xfId="1" applyFont="1" applyFill="1" applyBorder="1" applyAlignment="1">
      <alignment horizontal="center" vertical="center"/>
    </xf>
    <xf numFmtId="41" fontId="4" fillId="3" borderId="12" xfId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left" vertical="center" wrapText="1"/>
    </xf>
    <xf numFmtId="3" fontId="6" fillId="0" borderId="23" xfId="0" applyNumberFormat="1" applyFont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M20" sqref="M20"/>
    </sheetView>
  </sheetViews>
  <sheetFormatPr defaultRowHeight="16.5" x14ac:dyDescent="0.3"/>
  <cols>
    <col min="1" max="1" width="11.75" customWidth="1"/>
    <col min="2" max="2" width="11" customWidth="1"/>
    <col min="3" max="3" width="15.625" customWidth="1"/>
    <col min="4" max="4" width="16.125" customWidth="1"/>
    <col min="5" max="5" width="15.5" customWidth="1"/>
    <col min="6" max="6" width="11.875" customWidth="1"/>
    <col min="7" max="7" width="12.875" customWidth="1"/>
    <col min="8" max="10" width="15.375" customWidth="1"/>
  </cols>
  <sheetData>
    <row r="1" spans="1:10" ht="34.5" thickBot="1" x14ac:dyDescent="0.3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7.25" thickBot="1" x14ac:dyDescent="0.35">
      <c r="A2" s="49" t="s">
        <v>0</v>
      </c>
      <c r="B2" s="50"/>
      <c r="C2" s="50"/>
      <c r="D2" s="50"/>
      <c r="E2" s="51"/>
      <c r="F2" s="50" t="s">
        <v>1</v>
      </c>
      <c r="G2" s="50"/>
      <c r="H2" s="50"/>
      <c r="I2" s="50"/>
      <c r="J2" s="52"/>
    </row>
    <row r="3" spans="1:10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2</v>
      </c>
      <c r="G3" s="2" t="s">
        <v>3</v>
      </c>
      <c r="H3" s="2" t="s">
        <v>4</v>
      </c>
      <c r="I3" s="2" t="s">
        <v>5</v>
      </c>
      <c r="J3" s="3" t="s">
        <v>6</v>
      </c>
    </row>
    <row r="4" spans="1:10" x14ac:dyDescent="0.3">
      <c r="A4" s="53" t="s">
        <v>7</v>
      </c>
      <c r="B4" s="54"/>
      <c r="C4" s="24">
        <f>SUM(C5,C13,C22,C30)</f>
        <v>3256340000</v>
      </c>
      <c r="D4" s="24">
        <f>SUM(D5,D13,D22,D30)</f>
        <v>3268614743</v>
      </c>
      <c r="E4" s="24">
        <f>SUM(E5,E13,E22,E30)</f>
        <v>-12274743</v>
      </c>
      <c r="F4" s="55" t="s">
        <v>8</v>
      </c>
      <c r="G4" s="56"/>
      <c r="H4" s="24">
        <f>SUM(H5,H13,H22,H30)</f>
        <v>3256340000</v>
      </c>
      <c r="I4" s="24">
        <f t="shared" ref="I4:J4" si="0">SUM(I5,I13,I22,I30)</f>
        <v>2783231615</v>
      </c>
      <c r="J4" s="24">
        <f t="shared" si="0"/>
        <v>473108385</v>
      </c>
    </row>
    <row r="5" spans="1:10" x14ac:dyDescent="0.3">
      <c r="A5" s="41" t="s">
        <v>9</v>
      </c>
      <c r="B5" s="42"/>
      <c r="C5" s="4">
        <f>SUM(C6:C11)</f>
        <v>1529884000</v>
      </c>
      <c r="D5" s="4">
        <f>SUM(D6:D11)</f>
        <v>1535338681</v>
      </c>
      <c r="E5" s="4">
        <f>SUM(E6:E11)</f>
        <v>-5454681</v>
      </c>
      <c r="F5" s="44" t="s">
        <v>10</v>
      </c>
      <c r="G5" s="45"/>
      <c r="H5" s="4">
        <f>SUM(H6:H12)</f>
        <v>1529884000</v>
      </c>
      <c r="I5" s="4">
        <f>SUM(I6:I12)</f>
        <v>1401099055</v>
      </c>
      <c r="J5" s="5">
        <f>SUM(J6:J12)</f>
        <v>128784945</v>
      </c>
    </row>
    <row r="6" spans="1:10" x14ac:dyDescent="0.3">
      <c r="A6" s="34" t="s">
        <v>11</v>
      </c>
      <c r="B6" s="57" t="s">
        <v>24</v>
      </c>
      <c r="C6" s="58">
        <v>146883000</v>
      </c>
      <c r="D6" s="58">
        <v>145389960</v>
      </c>
      <c r="E6" s="8">
        <f>C6-D6</f>
        <v>1493040</v>
      </c>
      <c r="F6" s="35" t="s">
        <v>12</v>
      </c>
      <c r="G6" s="57" t="s">
        <v>30</v>
      </c>
      <c r="H6" s="58">
        <v>873653000</v>
      </c>
      <c r="I6" s="58">
        <v>870312120</v>
      </c>
      <c r="J6" s="10">
        <f>H6-I6</f>
        <v>3340880</v>
      </c>
    </row>
    <row r="7" spans="1:10" x14ac:dyDescent="0.3">
      <c r="A7" s="34"/>
      <c r="B7" s="57" t="s">
        <v>25</v>
      </c>
      <c r="C7" s="58">
        <v>961116000</v>
      </c>
      <c r="D7" s="58">
        <v>960234080</v>
      </c>
      <c r="E7" s="8">
        <f t="shared" ref="E7:E10" si="1">C7-D7</f>
        <v>881920</v>
      </c>
      <c r="F7" s="35"/>
      <c r="G7" s="57" t="s">
        <v>31</v>
      </c>
      <c r="H7" s="58">
        <v>22351000</v>
      </c>
      <c r="I7" s="58">
        <v>21627320</v>
      </c>
      <c r="J7" s="10">
        <f t="shared" ref="J7:J12" si="2">H7-I7</f>
        <v>723680</v>
      </c>
    </row>
    <row r="8" spans="1:10" x14ac:dyDescent="0.3">
      <c r="A8" s="34"/>
      <c r="B8" s="57" t="s">
        <v>26</v>
      </c>
      <c r="C8" s="58">
        <v>258615000</v>
      </c>
      <c r="D8" s="58">
        <v>252161905</v>
      </c>
      <c r="E8" s="8">
        <f t="shared" si="1"/>
        <v>6453095</v>
      </c>
      <c r="F8" s="35"/>
      <c r="G8" s="57" t="s">
        <v>32</v>
      </c>
      <c r="H8" s="58">
        <v>51606000</v>
      </c>
      <c r="I8" s="58">
        <v>49728290</v>
      </c>
      <c r="J8" s="10">
        <f t="shared" si="2"/>
        <v>1877710</v>
      </c>
    </row>
    <row r="9" spans="1:10" x14ac:dyDescent="0.3">
      <c r="A9" s="34"/>
      <c r="B9" s="57" t="s">
        <v>27</v>
      </c>
      <c r="C9" s="58">
        <v>5000000</v>
      </c>
      <c r="D9" s="58">
        <v>5000000</v>
      </c>
      <c r="E9" s="8">
        <f t="shared" si="1"/>
        <v>0</v>
      </c>
      <c r="F9" s="35"/>
      <c r="G9" s="57" t="s">
        <v>33</v>
      </c>
      <c r="H9" s="58">
        <v>26958000</v>
      </c>
      <c r="I9" s="58">
        <v>26359568</v>
      </c>
      <c r="J9" s="10">
        <f t="shared" si="2"/>
        <v>598432</v>
      </c>
    </row>
    <row r="10" spans="1:10" x14ac:dyDescent="0.3">
      <c r="A10" s="34"/>
      <c r="B10" s="57" t="s">
        <v>28</v>
      </c>
      <c r="C10" s="58">
        <v>157740000</v>
      </c>
      <c r="D10" s="58">
        <v>157738780</v>
      </c>
      <c r="E10" s="8">
        <f t="shared" si="1"/>
        <v>1220</v>
      </c>
      <c r="F10" s="35"/>
      <c r="G10" s="57" t="s">
        <v>34</v>
      </c>
      <c r="H10" s="58">
        <v>446796000</v>
      </c>
      <c r="I10" s="58">
        <v>433066574</v>
      </c>
      <c r="J10" s="10">
        <f t="shared" si="2"/>
        <v>13729426</v>
      </c>
    </row>
    <row r="11" spans="1:10" x14ac:dyDescent="0.3">
      <c r="A11" s="34"/>
      <c r="B11" s="57" t="s">
        <v>29</v>
      </c>
      <c r="C11" s="58">
        <v>530000</v>
      </c>
      <c r="D11" s="58">
        <v>14813956</v>
      </c>
      <c r="E11" s="8">
        <f>C11-D11</f>
        <v>-14283956</v>
      </c>
      <c r="F11" s="35"/>
      <c r="G11" s="57" t="s">
        <v>35</v>
      </c>
      <c r="H11" s="58">
        <v>200000</v>
      </c>
      <c r="I11" s="59">
        <v>0</v>
      </c>
      <c r="J11" s="10">
        <f t="shared" si="2"/>
        <v>200000</v>
      </c>
    </row>
    <row r="12" spans="1:10" x14ac:dyDescent="0.3">
      <c r="A12" s="34"/>
      <c r="B12" s="6"/>
      <c r="C12" s="7"/>
      <c r="D12" s="7"/>
      <c r="E12" s="8"/>
      <c r="F12" s="35"/>
      <c r="G12" s="60" t="s">
        <v>36</v>
      </c>
      <c r="H12" s="61">
        <v>108320000</v>
      </c>
      <c r="I12" s="61">
        <v>5183</v>
      </c>
      <c r="J12" s="10">
        <f t="shared" si="2"/>
        <v>108314817</v>
      </c>
    </row>
    <row r="13" spans="1:10" x14ac:dyDescent="0.3">
      <c r="A13" s="41" t="s">
        <v>13</v>
      </c>
      <c r="B13" s="42"/>
      <c r="C13" s="11">
        <f>SUM(C14:C18)</f>
        <v>173963000</v>
      </c>
      <c r="D13" s="11">
        <f t="shared" ref="D13:E13" si="3">SUM(D14:D18)</f>
        <v>175804618</v>
      </c>
      <c r="E13" s="11">
        <f t="shared" si="3"/>
        <v>-1841618</v>
      </c>
      <c r="F13" s="43" t="s">
        <v>14</v>
      </c>
      <c r="G13" s="42"/>
      <c r="H13" s="11">
        <f>SUM(H14:H21)</f>
        <v>173963000</v>
      </c>
      <c r="I13" s="11">
        <f t="shared" ref="I13:J13" si="4">SUM(I14:I21)</f>
        <v>156310370</v>
      </c>
      <c r="J13" s="11">
        <f t="shared" si="4"/>
        <v>17652630</v>
      </c>
    </row>
    <row r="14" spans="1:10" x14ac:dyDescent="0.3">
      <c r="A14" s="38" t="s">
        <v>15</v>
      </c>
      <c r="B14" s="25" t="s">
        <v>24</v>
      </c>
      <c r="C14" s="26">
        <v>23760000</v>
      </c>
      <c r="D14" s="26">
        <v>23862000</v>
      </c>
      <c r="E14" s="13">
        <f>C14-D14</f>
        <v>-102000</v>
      </c>
      <c r="F14" s="35" t="s">
        <v>15</v>
      </c>
      <c r="G14" s="25" t="s">
        <v>30</v>
      </c>
      <c r="H14" s="26">
        <v>110575500</v>
      </c>
      <c r="I14" s="26">
        <v>110081680</v>
      </c>
      <c r="J14" s="14">
        <f>H14-I14</f>
        <v>493820</v>
      </c>
    </row>
    <row r="15" spans="1:10" x14ac:dyDescent="0.3">
      <c r="A15" s="38"/>
      <c r="B15" s="27" t="s">
        <v>25</v>
      </c>
      <c r="C15" s="29">
        <v>116097000</v>
      </c>
      <c r="D15" s="29">
        <v>116096170</v>
      </c>
      <c r="E15" s="13">
        <f t="shared" ref="E15:E21" si="5">C15-D15</f>
        <v>830</v>
      </c>
      <c r="F15" s="35"/>
      <c r="G15" s="27" t="s">
        <v>31</v>
      </c>
      <c r="H15" s="29">
        <v>3960000</v>
      </c>
      <c r="I15" s="29">
        <v>2850000</v>
      </c>
      <c r="J15" s="14">
        <f t="shared" ref="J15:J21" si="6">H15-I15</f>
        <v>1110000</v>
      </c>
    </row>
    <row r="16" spans="1:10" x14ac:dyDescent="0.3">
      <c r="A16" s="38"/>
      <c r="B16" s="28" t="s">
        <v>26</v>
      </c>
      <c r="C16" s="30">
        <v>8677000</v>
      </c>
      <c r="D16" s="30">
        <v>8786630</v>
      </c>
      <c r="E16" s="13">
        <f t="shared" si="5"/>
        <v>-109630</v>
      </c>
      <c r="F16" s="35"/>
      <c r="G16" s="28" t="s">
        <v>32</v>
      </c>
      <c r="H16" s="30">
        <v>20029500</v>
      </c>
      <c r="I16" s="30">
        <v>17981580</v>
      </c>
      <c r="J16" s="14">
        <f t="shared" si="6"/>
        <v>2047920</v>
      </c>
    </row>
    <row r="17" spans="1:13" x14ac:dyDescent="0.3">
      <c r="A17" s="38"/>
      <c r="B17" s="27" t="s">
        <v>28</v>
      </c>
      <c r="C17" s="29">
        <v>18944000</v>
      </c>
      <c r="D17" s="29">
        <v>18943228</v>
      </c>
      <c r="E17" s="13">
        <f t="shared" si="5"/>
        <v>772</v>
      </c>
      <c r="F17" s="35"/>
      <c r="G17" s="27" t="s">
        <v>33</v>
      </c>
      <c r="H17" s="29">
        <v>720000</v>
      </c>
      <c r="I17" s="29">
        <v>318000</v>
      </c>
      <c r="J17" s="14">
        <f t="shared" si="6"/>
        <v>402000</v>
      </c>
    </row>
    <row r="18" spans="1:13" x14ac:dyDescent="0.3">
      <c r="A18" s="38"/>
      <c r="B18" s="28" t="s">
        <v>29</v>
      </c>
      <c r="C18" s="30">
        <v>6485000</v>
      </c>
      <c r="D18" s="30">
        <v>8116590</v>
      </c>
      <c r="E18" s="13">
        <f t="shared" si="5"/>
        <v>-1631590</v>
      </c>
      <c r="F18" s="35"/>
      <c r="G18" s="28" t="s">
        <v>34</v>
      </c>
      <c r="H18" s="30">
        <v>25548000</v>
      </c>
      <c r="I18" s="30">
        <v>25073600</v>
      </c>
      <c r="J18" s="14">
        <f t="shared" si="6"/>
        <v>474400</v>
      </c>
    </row>
    <row r="19" spans="1:13" x14ac:dyDescent="0.3">
      <c r="A19" s="38"/>
      <c r="B19" s="12"/>
      <c r="C19" s="15"/>
      <c r="D19" s="15"/>
      <c r="E19" s="13">
        <f t="shared" si="5"/>
        <v>0</v>
      </c>
      <c r="F19" s="35"/>
      <c r="G19" s="27" t="s">
        <v>37</v>
      </c>
      <c r="H19" s="29">
        <v>6000</v>
      </c>
      <c r="I19" s="29">
        <v>5011</v>
      </c>
      <c r="J19" s="14">
        <f t="shared" si="6"/>
        <v>989</v>
      </c>
    </row>
    <row r="20" spans="1:13" x14ac:dyDescent="0.3">
      <c r="A20" s="38"/>
      <c r="B20" s="12"/>
      <c r="C20" s="15"/>
      <c r="D20" s="15"/>
      <c r="E20" s="13">
        <f t="shared" si="5"/>
        <v>0</v>
      </c>
      <c r="F20" s="35"/>
      <c r="G20" s="28" t="s">
        <v>35</v>
      </c>
      <c r="H20" s="30">
        <v>50000</v>
      </c>
      <c r="I20" s="31">
        <v>0</v>
      </c>
      <c r="J20" s="14">
        <f t="shared" si="6"/>
        <v>50000</v>
      </c>
    </row>
    <row r="21" spans="1:13" x14ac:dyDescent="0.3">
      <c r="A21" s="38"/>
      <c r="B21" s="12"/>
      <c r="C21" s="15"/>
      <c r="D21" s="15"/>
      <c r="E21" s="13">
        <f t="shared" si="5"/>
        <v>0</v>
      </c>
      <c r="F21" s="35"/>
      <c r="G21" s="27" t="s">
        <v>36</v>
      </c>
      <c r="H21" s="29">
        <v>13074000</v>
      </c>
      <c r="I21" s="32">
        <v>499</v>
      </c>
      <c r="J21" s="14">
        <f t="shared" si="6"/>
        <v>13073501</v>
      </c>
    </row>
    <row r="22" spans="1:13" x14ac:dyDescent="0.3">
      <c r="A22" s="36" t="s">
        <v>17</v>
      </c>
      <c r="B22" s="37"/>
      <c r="C22" s="11">
        <f>SUM(C23:C29)</f>
        <v>70488000</v>
      </c>
      <c r="D22" s="11">
        <f>SUM(D23:D29)</f>
        <v>68166141</v>
      </c>
      <c r="E22" s="11">
        <f>SUM(E23:E29)</f>
        <v>2321859</v>
      </c>
      <c r="F22" s="37" t="s">
        <v>18</v>
      </c>
      <c r="G22" s="37"/>
      <c r="H22" s="11">
        <f>SUM(H23:H29)</f>
        <v>70488000</v>
      </c>
      <c r="I22" s="11">
        <f t="shared" ref="I22:J22" si="7">SUM(I23:I29)</f>
        <v>61898353</v>
      </c>
      <c r="J22" s="11">
        <f t="shared" si="7"/>
        <v>8589647</v>
      </c>
      <c r="M22" s="16"/>
    </row>
    <row r="23" spans="1:13" x14ac:dyDescent="0.3">
      <c r="A23" s="38" t="s">
        <v>19</v>
      </c>
      <c r="B23" s="25" t="s">
        <v>24</v>
      </c>
      <c r="C23" s="26">
        <v>63770000</v>
      </c>
      <c r="D23" s="26">
        <v>61450000</v>
      </c>
      <c r="E23" s="13">
        <f>C23-D23</f>
        <v>2320000</v>
      </c>
      <c r="F23" s="39" t="s">
        <v>20</v>
      </c>
      <c r="G23" s="25" t="s">
        <v>30</v>
      </c>
      <c r="H23" s="26">
        <v>58160000</v>
      </c>
      <c r="I23" s="26">
        <v>55583680</v>
      </c>
      <c r="J23" s="10">
        <f>H23-I23</f>
        <v>2576320</v>
      </c>
    </row>
    <row r="24" spans="1:13" x14ac:dyDescent="0.3">
      <c r="A24" s="38"/>
      <c r="B24" s="27" t="s">
        <v>16</v>
      </c>
      <c r="C24" s="29">
        <v>6716000</v>
      </c>
      <c r="D24" s="29">
        <v>6715479</v>
      </c>
      <c r="E24" s="13">
        <f t="shared" ref="E24:E29" si="8">C24-D24</f>
        <v>521</v>
      </c>
      <c r="F24" s="40"/>
      <c r="G24" s="27" t="s">
        <v>31</v>
      </c>
      <c r="H24" s="29">
        <v>2420000</v>
      </c>
      <c r="I24" s="29">
        <v>2280700</v>
      </c>
      <c r="J24" s="10">
        <f t="shared" ref="J24:J29" si="9">H24-I24</f>
        <v>139300</v>
      </c>
    </row>
    <row r="25" spans="1:13" x14ac:dyDescent="0.3">
      <c r="A25" s="38"/>
      <c r="B25" s="28" t="s">
        <v>40</v>
      </c>
      <c r="C25" s="30">
        <v>2000</v>
      </c>
      <c r="D25" s="30">
        <v>662</v>
      </c>
      <c r="E25" s="13">
        <f t="shared" ref="E25:E26" si="10">C25-D25</f>
        <v>1338</v>
      </c>
      <c r="F25" s="40"/>
      <c r="G25" s="28" t="s">
        <v>32</v>
      </c>
      <c r="H25" s="30">
        <v>3817000</v>
      </c>
      <c r="I25" s="30">
        <v>3725323</v>
      </c>
      <c r="J25" s="10">
        <f t="shared" si="9"/>
        <v>91677</v>
      </c>
    </row>
    <row r="26" spans="1:13" x14ac:dyDescent="0.3">
      <c r="A26" s="38"/>
      <c r="B26" s="12"/>
      <c r="C26" s="9"/>
      <c r="D26" s="9"/>
      <c r="E26" s="13">
        <f t="shared" si="10"/>
        <v>0</v>
      </c>
      <c r="F26" s="40"/>
      <c r="G26" s="27" t="s">
        <v>33</v>
      </c>
      <c r="H26" s="29">
        <v>110000</v>
      </c>
      <c r="I26" s="33">
        <v>110000</v>
      </c>
      <c r="J26" s="10">
        <f t="shared" si="9"/>
        <v>0</v>
      </c>
    </row>
    <row r="27" spans="1:13" x14ac:dyDescent="0.3">
      <c r="A27" s="38"/>
      <c r="B27" s="12"/>
      <c r="C27" s="9"/>
      <c r="D27" s="9"/>
      <c r="E27" s="13"/>
      <c r="F27" s="40"/>
      <c r="G27" s="28" t="s">
        <v>34</v>
      </c>
      <c r="H27" s="30">
        <v>200000</v>
      </c>
      <c r="I27" s="30">
        <v>198650</v>
      </c>
      <c r="J27" s="10">
        <f t="shared" si="9"/>
        <v>1350</v>
      </c>
    </row>
    <row r="28" spans="1:13" x14ac:dyDescent="0.3">
      <c r="A28" s="38"/>
      <c r="B28" s="12"/>
      <c r="C28" s="9"/>
      <c r="D28" s="9"/>
      <c r="E28" s="13">
        <f t="shared" si="8"/>
        <v>0</v>
      </c>
      <c r="F28" s="40"/>
      <c r="G28" s="27" t="s">
        <v>35</v>
      </c>
      <c r="H28" s="29">
        <v>0</v>
      </c>
      <c r="I28" s="32">
        <v>0</v>
      </c>
      <c r="J28" s="10">
        <f t="shared" si="9"/>
        <v>0</v>
      </c>
    </row>
    <row r="29" spans="1:13" x14ac:dyDescent="0.3">
      <c r="A29" s="38"/>
      <c r="B29" s="17"/>
      <c r="C29" s="15"/>
      <c r="D29" s="15"/>
      <c r="E29" s="13">
        <f t="shared" si="8"/>
        <v>0</v>
      </c>
      <c r="F29" s="40"/>
      <c r="G29" s="28" t="s">
        <v>36</v>
      </c>
      <c r="H29" s="30">
        <v>5781000</v>
      </c>
      <c r="I29" s="30"/>
      <c r="J29" s="10">
        <f t="shared" si="9"/>
        <v>5781000</v>
      </c>
    </row>
    <row r="30" spans="1:13" x14ac:dyDescent="0.3">
      <c r="A30" s="36" t="s">
        <v>21</v>
      </c>
      <c r="B30" s="37"/>
      <c r="C30" s="11">
        <f>SUM(C31:C37)</f>
        <v>1482005000</v>
      </c>
      <c r="D30" s="11">
        <f t="shared" ref="D30:E30" si="11">SUM(D31:D37)</f>
        <v>1489305303</v>
      </c>
      <c r="E30" s="11">
        <f t="shared" si="11"/>
        <v>-7300303</v>
      </c>
      <c r="F30" s="37" t="s">
        <v>22</v>
      </c>
      <c r="G30" s="37"/>
      <c r="H30" s="11">
        <f>SUM(H31:H37)</f>
        <v>1482005000</v>
      </c>
      <c r="I30" s="11">
        <f t="shared" ref="I30" si="12">SUM(I31:I37)</f>
        <v>1163923837</v>
      </c>
      <c r="J30" s="11">
        <f t="shared" ref="J30" si="13">SUM(J31:J37)</f>
        <v>318081163</v>
      </c>
    </row>
    <row r="31" spans="1:13" x14ac:dyDescent="0.3">
      <c r="A31" s="34" t="s">
        <v>23</v>
      </c>
      <c r="B31" s="25" t="s">
        <v>38</v>
      </c>
      <c r="C31" s="26">
        <v>7085000</v>
      </c>
      <c r="D31" s="26">
        <v>6899510</v>
      </c>
      <c r="E31" s="9">
        <f>C31-D31</f>
        <v>185490</v>
      </c>
      <c r="F31" s="35" t="s">
        <v>23</v>
      </c>
      <c r="G31" s="25" t="s">
        <v>30</v>
      </c>
      <c r="H31" s="26">
        <v>1166504000</v>
      </c>
      <c r="I31" s="26">
        <v>1142994787</v>
      </c>
      <c r="J31" s="19">
        <f>H31-I31</f>
        <v>23509213</v>
      </c>
    </row>
    <row r="32" spans="1:13" x14ac:dyDescent="0.3">
      <c r="A32" s="34"/>
      <c r="B32" s="25" t="s">
        <v>24</v>
      </c>
      <c r="C32" s="26">
        <v>1378183000</v>
      </c>
      <c r="D32" s="26">
        <v>1386021380</v>
      </c>
      <c r="E32" s="9">
        <f t="shared" ref="E32:E34" si="14">C32-D32</f>
        <v>-7838380</v>
      </c>
      <c r="F32" s="35"/>
      <c r="G32" s="27" t="s">
        <v>31</v>
      </c>
      <c r="H32" s="29">
        <v>4800000</v>
      </c>
      <c r="I32" s="29">
        <v>525090</v>
      </c>
      <c r="J32" s="19">
        <f t="shared" ref="J32:J37" si="15">H32-I32</f>
        <v>4274910</v>
      </c>
    </row>
    <row r="33" spans="1:10" x14ac:dyDescent="0.3">
      <c r="A33" s="34"/>
      <c r="B33" s="27" t="s">
        <v>16</v>
      </c>
      <c r="C33" s="29">
        <v>96367000</v>
      </c>
      <c r="D33" s="29">
        <v>96366840</v>
      </c>
      <c r="E33" s="9">
        <f t="shared" si="14"/>
        <v>160</v>
      </c>
      <c r="F33" s="35"/>
      <c r="G33" s="28" t="s">
        <v>32</v>
      </c>
      <c r="H33" s="30">
        <v>21432000</v>
      </c>
      <c r="I33" s="30">
        <v>13879190</v>
      </c>
      <c r="J33" s="19">
        <f t="shared" si="15"/>
        <v>7552810</v>
      </c>
    </row>
    <row r="34" spans="1:10" x14ac:dyDescent="0.3">
      <c r="A34" s="34"/>
      <c r="B34" s="28" t="s">
        <v>40</v>
      </c>
      <c r="C34" s="30">
        <v>370000</v>
      </c>
      <c r="D34" s="30">
        <v>17573</v>
      </c>
      <c r="E34" s="9">
        <f t="shared" si="14"/>
        <v>352427</v>
      </c>
      <c r="F34" s="35"/>
      <c r="G34" s="27" t="s">
        <v>33</v>
      </c>
      <c r="H34" s="29">
        <v>3500000</v>
      </c>
      <c r="I34" s="29">
        <v>0</v>
      </c>
      <c r="J34" s="19">
        <f t="shared" si="15"/>
        <v>3500000</v>
      </c>
    </row>
    <row r="35" spans="1:10" x14ac:dyDescent="0.3">
      <c r="A35" s="34"/>
      <c r="B35" s="18"/>
      <c r="C35" s="9"/>
      <c r="D35" s="9"/>
      <c r="E35" s="9"/>
      <c r="F35" s="35"/>
      <c r="G35" s="28" t="s">
        <v>34</v>
      </c>
      <c r="H35" s="30">
        <v>8760000</v>
      </c>
      <c r="I35" s="30">
        <v>6524770</v>
      </c>
      <c r="J35" s="19">
        <f t="shared" si="15"/>
        <v>2235230</v>
      </c>
    </row>
    <row r="36" spans="1:10" x14ac:dyDescent="0.3">
      <c r="A36" s="34"/>
      <c r="B36" s="18"/>
      <c r="C36" s="9"/>
      <c r="D36" s="9"/>
      <c r="E36" s="9"/>
      <c r="F36" s="35"/>
      <c r="G36" s="27" t="s">
        <v>35</v>
      </c>
      <c r="H36" s="29">
        <v>100000</v>
      </c>
      <c r="I36" s="32"/>
      <c r="J36" s="19">
        <f t="shared" si="15"/>
        <v>100000</v>
      </c>
    </row>
    <row r="37" spans="1:10" x14ac:dyDescent="0.3">
      <c r="A37" s="34"/>
      <c r="B37" s="18"/>
      <c r="C37" s="9"/>
      <c r="D37" s="9"/>
      <c r="E37" s="9"/>
      <c r="F37" s="35"/>
      <c r="G37" s="28" t="s">
        <v>36</v>
      </c>
      <c r="H37" s="30">
        <v>276909000</v>
      </c>
      <c r="I37" s="30">
        <v>0</v>
      </c>
      <c r="J37" s="19">
        <f t="shared" si="15"/>
        <v>276909000</v>
      </c>
    </row>
    <row r="38" spans="1:10" x14ac:dyDescent="0.3">
      <c r="A38" s="20"/>
      <c r="B38" s="20"/>
      <c r="C38" s="20"/>
      <c r="D38" s="20"/>
      <c r="E38" s="20"/>
      <c r="F38" s="21"/>
      <c r="G38" s="21"/>
      <c r="H38" s="22"/>
      <c r="I38" s="22"/>
      <c r="J38" s="23"/>
    </row>
    <row r="39" spans="1:10" x14ac:dyDescent="0.3">
      <c r="A39" s="20"/>
      <c r="B39" s="20"/>
      <c r="C39" s="20"/>
      <c r="D39" s="20"/>
      <c r="E39" s="20"/>
      <c r="F39" s="21"/>
      <c r="G39" s="21"/>
      <c r="H39" s="22"/>
      <c r="I39" s="22"/>
      <c r="J39" s="23"/>
    </row>
    <row r="40" spans="1:10" x14ac:dyDescent="0.3">
      <c r="A40" s="20"/>
      <c r="B40" s="20"/>
      <c r="C40" s="20"/>
      <c r="D40" s="20"/>
      <c r="E40" s="20"/>
      <c r="F40" s="21"/>
      <c r="G40" s="21"/>
      <c r="H40" s="22"/>
      <c r="I40" s="22"/>
      <c r="J40" s="23"/>
    </row>
    <row r="41" spans="1:10" x14ac:dyDescent="0.3">
      <c r="A41" s="20"/>
      <c r="B41" s="20"/>
      <c r="C41" s="20"/>
      <c r="D41" s="20"/>
      <c r="E41" s="20"/>
      <c r="F41" s="21"/>
      <c r="G41" s="21"/>
      <c r="H41" s="22"/>
      <c r="I41" s="22"/>
      <c r="J41" s="23"/>
    </row>
    <row r="42" spans="1:10" x14ac:dyDescent="0.3">
      <c r="A42" s="20"/>
      <c r="B42" s="20"/>
      <c r="C42" s="20"/>
      <c r="D42" s="20"/>
      <c r="E42" s="20"/>
      <c r="F42" s="21"/>
      <c r="G42" s="21"/>
      <c r="H42" s="23"/>
      <c r="I42" s="23"/>
      <c r="J42" s="23"/>
    </row>
  </sheetData>
  <mergeCells count="21">
    <mergeCell ref="A5:B5"/>
    <mergeCell ref="F5:G5"/>
    <mergeCell ref="A1:J1"/>
    <mergeCell ref="A2:E2"/>
    <mergeCell ref="F2:J2"/>
    <mergeCell ref="A4:B4"/>
    <mergeCell ref="F4:G4"/>
    <mergeCell ref="A6:A12"/>
    <mergeCell ref="F6:F12"/>
    <mergeCell ref="A13:B13"/>
    <mergeCell ref="F13:G13"/>
    <mergeCell ref="A14:A21"/>
    <mergeCell ref="F14:F21"/>
    <mergeCell ref="A31:A37"/>
    <mergeCell ref="F31:F37"/>
    <mergeCell ref="A22:B22"/>
    <mergeCell ref="F22:G22"/>
    <mergeCell ref="A23:A29"/>
    <mergeCell ref="F23:F29"/>
    <mergeCell ref="A30:B30"/>
    <mergeCell ref="F30:G30"/>
  </mergeCells>
  <phoneticPr fontId="3" type="noConversion"/>
  <printOptions horizontalCentered="1"/>
  <pageMargins left="0.23622047244094491" right="0.19685039370078741" top="0.39370078740157483" bottom="0.27559055118110237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결산총괄표</vt:lpstr>
      <vt:lpstr>Sheet1</vt:lpstr>
      <vt:lpstr>결산총괄표!Print_Area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</dc:creator>
  <cp:lastModifiedBy>Windows 사용자</cp:lastModifiedBy>
  <cp:lastPrinted>2020-02-21T01:31:52Z</cp:lastPrinted>
  <dcterms:created xsi:type="dcterms:W3CDTF">2015-03-24T12:23:23Z</dcterms:created>
  <dcterms:modified xsi:type="dcterms:W3CDTF">2020-03-13T06:59:40Z</dcterms:modified>
</cp:coreProperties>
</file>